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1"/>
  </bookViews>
  <sheets>
    <sheet name="Trezorski" sheetId="1" r:id="rId1"/>
    <sheet name="Kratkoročni krediti" sheetId="2" r:id="rId2"/>
  </sheets>
  <definedNames>
    <definedName name="_xlnm.Print_Titles" localSheetId="0">'Trezorski'!$3:$3</definedName>
  </definedNames>
  <calcPr fullCalcOnLoad="1"/>
</workbook>
</file>

<file path=xl/sharedStrings.xml><?xml version="1.0" encoding="utf-8"?>
<sst xmlns="http://schemas.openxmlformats.org/spreadsheetml/2006/main" count="69" uniqueCount="66">
  <si>
    <t>SALDO 31.12.2011.</t>
  </si>
  <si>
    <t>MJESEC</t>
  </si>
  <si>
    <t>PRIMLJENI KREDIT</t>
  </si>
  <si>
    <t>VRAĆENI KREDIT</t>
  </si>
  <si>
    <t>SALDO kraj mjeseca 2012.</t>
  </si>
  <si>
    <t>NETO FINANCIRANJE</t>
  </si>
  <si>
    <t>Siječanj</t>
  </si>
  <si>
    <t>Veljača</t>
  </si>
  <si>
    <t>Ožujak</t>
  </si>
  <si>
    <t>Travanj</t>
  </si>
  <si>
    <t>Svibanj</t>
  </si>
  <si>
    <t>Lipanj</t>
  </si>
  <si>
    <t>UKUPNO:</t>
  </si>
  <si>
    <t>BANKA</t>
  </si>
  <si>
    <t>ZAGREBAČKA BANKA</t>
  </si>
  <si>
    <t>PRIVREDNA BANKA</t>
  </si>
  <si>
    <t>ERSTE&amp;STEIERM. BANKA</t>
  </si>
  <si>
    <t>HVB SPLITSKA BANKA</t>
  </si>
  <si>
    <t>ISTARSKA BANKA UMAG</t>
  </si>
  <si>
    <t>SLATINSKA BANKA</t>
  </si>
  <si>
    <t>RAIFFEISENBANK d.d.</t>
  </si>
  <si>
    <t>PBZ NOVČANI FOND</t>
  </si>
  <si>
    <t>OTP BANKA</t>
  </si>
  <si>
    <t>HYPO ALPE INVEST - CASH</t>
  </si>
  <si>
    <t>IMEX BANKA</t>
  </si>
  <si>
    <t>CROATIA OSIGURANJE D.D.</t>
  </si>
  <si>
    <t>UKUPNO BANKE IZVAN JAVNOG SEKTORA</t>
  </si>
  <si>
    <t>HPB</t>
  </si>
  <si>
    <t>HBOR</t>
  </si>
  <si>
    <t>SVEUKUPNO</t>
  </si>
  <si>
    <t>UKUPNO BANKE U JAVNOM SEKTORU</t>
  </si>
  <si>
    <t>SALDO 30.6.2012.</t>
  </si>
  <si>
    <t>FOND ZA ZOEU</t>
  </si>
  <si>
    <t>Datum</t>
  </si>
  <si>
    <t>Primitak od prodaje</t>
  </si>
  <si>
    <t xml:space="preserve"> Iskup zapisa</t>
  </si>
  <si>
    <t>Kamata</t>
  </si>
  <si>
    <t>Saldo</t>
  </si>
  <si>
    <t>5.1.2012.</t>
  </si>
  <si>
    <t>12.1.2012.</t>
  </si>
  <si>
    <t>19.1.2012.</t>
  </si>
  <si>
    <t>26.1.2012.</t>
  </si>
  <si>
    <t>2.2.2012.</t>
  </si>
  <si>
    <t>9.2.2012.</t>
  </si>
  <si>
    <t>16.2.2012.</t>
  </si>
  <si>
    <t>23.2.2012.</t>
  </si>
  <si>
    <t>1.3.2012.</t>
  </si>
  <si>
    <t>8.3.2012.</t>
  </si>
  <si>
    <t>15.3.2012.</t>
  </si>
  <si>
    <t>22.3.2012.</t>
  </si>
  <si>
    <t>29.3.2012.</t>
  </si>
  <si>
    <t>5.4.2012.</t>
  </si>
  <si>
    <t>12.4.2012.</t>
  </si>
  <si>
    <t>19.4.2012.</t>
  </si>
  <si>
    <t>26.4.2012.</t>
  </si>
  <si>
    <t>3.5.2012.</t>
  </si>
  <si>
    <t>10.5.2012.</t>
  </si>
  <si>
    <t>17.5.2012.</t>
  </si>
  <si>
    <t>24.5.2012.</t>
  </si>
  <si>
    <t>31.5.2012.</t>
  </si>
  <si>
    <t>7.6.2012.</t>
  </si>
  <si>
    <t>14.6.2012.</t>
  </si>
  <si>
    <t>21.6.2012.</t>
  </si>
  <si>
    <t>28.6.2012.</t>
  </si>
  <si>
    <t>KRATKOROČNO ZADUŽIVANJE U RAZDOBLJU OD 1.1.-30.6.2012.</t>
  </si>
  <si>
    <t>TREZORSKI ZAPISI U RAZDOBLJU OD 1.1.-30.6.2012.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</si>
</sst>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&quot; K&quot;;\-#,##0&quot; K&quot;"/>
    <numFmt numFmtId="175" formatCode="#,##0&quot; K&quot;;[Red]\-#,##0&quot; K&quot;"/>
    <numFmt numFmtId="176" formatCode="#,##0.00&quot; K&quot;;\-#,##0.00&quot; K&quot;"/>
    <numFmt numFmtId="177" formatCode="#,##0.00&quot; K&quot;;[Red]\-#,##0.00&quot; K&quot;"/>
    <numFmt numFmtId="178" formatCode="[$-41A]d\.\ mmmm\ yyyy"/>
    <numFmt numFmtId="179" formatCode="d/m/;@"/>
    <numFmt numFmtId="180" formatCode="dd/mm/yy/;@"/>
    <numFmt numFmtId="181" formatCode="#,##0.000000"/>
    <numFmt numFmtId="182" formatCode="#,##0.0000000"/>
    <numFmt numFmtId="183" formatCode="&quot;Da&quot;;&quot;Da&quot;;&quot;Ne&quot;"/>
    <numFmt numFmtId="184" formatCode="&quot;Istinito&quot;;&quot;Istinito&quot;;&quot;Neistinito&quot;"/>
    <numFmt numFmtId="185" formatCode="&quot;Uključeno&quot;;&quot;Uključeno&quot;;&quot;Isključeno&quot;"/>
    <numFmt numFmtId="186" formatCode="0.000000"/>
    <numFmt numFmtId="187" formatCode="#,##0.00000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_-* #,##0.00\ _D_M_-;\-* #,##0.00\ _D_M_-;_-* &quot;-&quot;??\ _D_M_-;_-@_-"/>
    <numFmt numFmtId="191" formatCode="_-* #,##0\ _D_M_-;\-* #,##0\ _D_M_-;_-* &quot;-&quot;\ _D_M_-;_-@_-"/>
    <numFmt numFmtId="192" formatCode="mmm/yyyy"/>
    <numFmt numFmtId="193" formatCode="0.0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Istina&quot;;&quot;Istina&quot;;&quot;Laž&quot;"/>
  </numFmts>
  <fonts count="40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Geneva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 CE"/>
      <family val="1"/>
    </font>
    <font>
      <sz val="11"/>
      <name val="Arial"/>
      <family val="0"/>
    </font>
    <font>
      <b/>
      <sz val="11"/>
      <name val="Times New Roman CE"/>
      <family val="0"/>
    </font>
    <font>
      <sz val="11"/>
      <color indexed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8" fillId="19" borderId="0" applyNumberFormat="0" applyBorder="0" applyAlignment="0" applyProtection="0"/>
    <xf numFmtId="0" fontId="9" fillId="33" borderId="1" applyNumberFormat="0" applyAlignment="0" applyProtection="0"/>
    <xf numFmtId="0" fontId="10" fillId="20" borderId="2" applyNumberForma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1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0" fillId="30" borderId="7" applyNumberFormat="0" applyFont="0" applyAlignment="0" applyProtection="0"/>
    <xf numFmtId="0" fontId="0" fillId="0" borderId="0">
      <alignment/>
      <protection/>
    </xf>
    <xf numFmtId="0" fontId="21" fillId="33" borderId="8" applyNumberFormat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" fontId="24" fillId="38" borderId="9" applyNumberFormat="0" applyProtection="0">
      <alignment vertical="center"/>
    </xf>
    <xf numFmtId="4" fontId="25" fillId="38" borderId="9" applyNumberFormat="0" applyProtection="0">
      <alignment vertical="center"/>
    </xf>
    <xf numFmtId="4" fontId="24" fillId="38" borderId="9" applyNumberFormat="0" applyProtection="0">
      <alignment horizontal="left" vertical="center" indent="1"/>
    </xf>
    <xf numFmtId="0" fontId="24" fillId="38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4" fillId="7" borderId="9" applyNumberFormat="0" applyProtection="0">
      <alignment horizontal="right" vertical="center"/>
    </xf>
    <xf numFmtId="4" fontId="4" fillId="3" borderId="9" applyNumberFormat="0" applyProtection="0">
      <alignment horizontal="right" vertical="center"/>
    </xf>
    <xf numFmtId="4" fontId="4" fillId="21" borderId="9" applyNumberFormat="0" applyProtection="0">
      <alignment horizontal="right" vertical="center"/>
    </xf>
    <xf numFmtId="4" fontId="4" fillId="39" borderId="9" applyNumberFormat="0" applyProtection="0">
      <alignment horizontal="right" vertical="center"/>
    </xf>
    <xf numFmtId="4" fontId="4" fillId="40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9" borderId="9" applyNumberFormat="0" applyProtection="0">
      <alignment horizontal="right" vertical="center"/>
    </xf>
    <xf numFmtId="4" fontId="4" fillId="41" borderId="9" applyNumberFormat="0" applyProtection="0">
      <alignment horizontal="right" vertical="center"/>
    </xf>
    <xf numFmtId="4" fontId="4" fillId="42" borderId="9" applyNumberFormat="0" applyProtection="0">
      <alignment horizontal="right" vertical="center"/>
    </xf>
    <xf numFmtId="4" fontId="24" fillId="43" borderId="10" applyNumberFormat="0" applyProtection="0">
      <alignment horizontal="left" vertical="center" indent="1"/>
    </xf>
    <xf numFmtId="4" fontId="4" fillId="44" borderId="0" applyNumberFormat="0" applyProtection="0">
      <alignment horizontal="left" vertical="center" indent="1"/>
    </xf>
    <xf numFmtId="4" fontId="26" fillId="8" borderId="0" applyNumberFormat="0" applyProtection="0">
      <alignment horizontal="left" vertical="center" indent="1"/>
    </xf>
    <xf numFmtId="4" fontId="4" fillId="2" borderId="9" applyNumberFormat="0" applyProtection="0">
      <alignment horizontal="right" vertical="center"/>
    </xf>
    <xf numFmtId="4" fontId="4" fillId="44" borderId="0" applyNumberFormat="0" applyProtection="0">
      <alignment horizontal="left" vertical="center" indent="1"/>
    </xf>
    <xf numFmtId="4" fontId="4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4" borderId="9" applyNumberFormat="0" applyProtection="0">
      <alignment horizontal="left" vertical="center" indent="1"/>
    </xf>
    <xf numFmtId="0" fontId="0" fillId="44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4" fillId="4" borderId="9" applyNumberFormat="0" applyProtection="0">
      <alignment vertical="center"/>
    </xf>
    <xf numFmtId="4" fontId="27" fillId="4" borderId="9" applyNumberFormat="0" applyProtection="0">
      <alignment vertical="center"/>
    </xf>
    <xf numFmtId="4" fontId="4" fillId="4" borderId="9" applyNumberFormat="0" applyProtection="0">
      <alignment horizontal="left" vertical="center" indent="1"/>
    </xf>
    <xf numFmtId="0" fontId="4" fillId="4" borderId="9" applyNumberFormat="0" applyProtection="0">
      <alignment horizontal="left" vertical="top" indent="1"/>
    </xf>
    <xf numFmtId="4" fontId="4" fillId="44" borderId="9" applyNumberFormat="0" applyProtection="0">
      <alignment horizontal="right" vertical="center"/>
    </xf>
    <xf numFmtId="4" fontId="27" fillId="44" borderId="9" applyNumberFormat="0" applyProtection="0">
      <alignment horizontal="right" vertical="center"/>
    </xf>
    <xf numFmtId="4" fontId="4" fillId="2" borderId="9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4" fontId="28" fillId="45" borderId="0" applyNumberFormat="0" applyProtection="0">
      <alignment horizontal="left" vertical="center" indent="1"/>
    </xf>
    <xf numFmtId="4" fontId="29" fillId="44" borderId="9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12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13" xfId="0" applyFont="1" applyBorder="1" applyAlignment="1">
      <alignment/>
    </xf>
    <xf numFmtId="4" fontId="35" fillId="0" borderId="0" xfId="0" applyNumberFormat="1" applyFont="1" applyAlignment="1">
      <alignment/>
    </xf>
    <xf numFmtId="0" fontId="33" fillId="0" borderId="13" xfId="0" applyFont="1" applyBorder="1" applyAlignment="1">
      <alignment horizontal="center" wrapText="1"/>
    </xf>
    <xf numFmtId="0" fontId="34" fillId="0" borderId="14" xfId="0" applyFont="1" applyBorder="1" applyAlignment="1">
      <alignment/>
    </xf>
    <xf numFmtId="4" fontId="34" fillId="0" borderId="15" xfId="0" applyNumberFormat="1" applyFont="1" applyBorder="1" applyAlignment="1">
      <alignment/>
    </xf>
    <xf numFmtId="4" fontId="34" fillId="0" borderId="16" xfId="0" applyNumberFormat="1" applyFont="1" applyBorder="1" applyAlignment="1">
      <alignment/>
    </xf>
    <xf numFmtId="4" fontId="34" fillId="0" borderId="17" xfId="0" applyNumberFormat="1" applyFont="1" applyBorder="1" applyAlignment="1">
      <alignment/>
    </xf>
    <xf numFmtId="0" fontId="34" fillId="0" borderId="18" xfId="0" applyFont="1" applyBorder="1" applyAlignment="1">
      <alignment/>
    </xf>
    <xf numFmtId="4" fontId="34" fillId="0" borderId="19" xfId="0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4" fontId="34" fillId="0" borderId="20" xfId="0" applyNumberFormat="1" applyFont="1" applyBorder="1" applyAlignment="1">
      <alignment/>
    </xf>
    <xf numFmtId="4" fontId="34" fillId="0" borderId="13" xfId="0" applyNumberFormat="1" applyFont="1" applyBorder="1" applyAlignment="1">
      <alignment/>
    </xf>
    <xf numFmtId="4" fontId="34" fillId="0" borderId="0" xfId="0" applyNumberFormat="1" applyFont="1" applyAlignment="1">
      <alignment/>
    </xf>
    <xf numFmtId="4" fontId="34" fillId="0" borderId="16" xfId="0" applyNumberFormat="1" applyFont="1" applyFill="1" applyBorder="1" applyAlignment="1">
      <alignment/>
    </xf>
    <xf numFmtId="4" fontId="34" fillId="0" borderId="2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20" xfId="0" applyNumberFormat="1" applyFont="1" applyFill="1" applyBorder="1" applyAlignment="1">
      <alignment/>
    </xf>
    <xf numFmtId="0" fontId="34" fillId="0" borderId="18" xfId="0" applyFont="1" applyFill="1" applyBorder="1" applyAlignment="1">
      <alignment/>
    </xf>
    <xf numFmtId="4" fontId="34" fillId="0" borderId="19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4" fontId="34" fillId="0" borderId="22" xfId="0" applyNumberFormat="1" applyFont="1" applyFill="1" applyBorder="1" applyAlignment="1">
      <alignment/>
    </xf>
    <xf numFmtId="0" fontId="34" fillId="0" borderId="23" xfId="0" applyFont="1" applyFill="1" applyBorder="1" applyAlignment="1">
      <alignment/>
    </xf>
    <xf numFmtId="4" fontId="34" fillId="0" borderId="24" xfId="0" applyNumberFormat="1" applyFont="1" applyFill="1" applyBorder="1" applyAlignment="1">
      <alignment/>
    </xf>
    <xf numFmtId="4" fontId="34" fillId="0" borderId="25" xfId="0" applyNumberFormat="1" applyFont="1" applyFill="1" applyBorder="1" applyAlignment="1">
      <alignment/>
    </xf>
    <xf numFmtId="0" fontId="33" fillId="0" borderId="13" xfId="0" applyFont="1" applyFill="1" applyBorder="1" applyAlignment="1">
      <alignment horizontal="center" vertical="center" wrapText="1"/>
    </xf>
    <xf numFmtId="4" fontId="34" fillId="0" borderId="13" xfId="0" applyNumberFormat="1" applyFont="1" applyFill="1" applyBorder="1" applyAlignment="1">
      <alignment/>
    </xf>
    <xf numFmtId="4" fontId="34" fillId="0" borderId="0" xfId="0" applyNumberFormat="1" applyFont="1" applyFill="1" applyAlignment="1">
      <alignment/>
    </xf>
    <xf numFmtId="0" fontId="34" fillId="0" borderId="14" xfId="0" applyFont="1" applyFill="1" applyBorder="1" applyAlignment="1">
      <alignment/>
    </xf>
    <xf numFmtId="4" fontId="34" fillId="0" borderId="15" xfId="0" applyNumberFormat="1" applyFont="1" applyFill="1" applyBorder="1" applyAlignment="1">
      <alignment/>
    </xf>
    <xf numFmtId="0" fontId="34" fillId="0" borderId="26" xfId="0" applyFont="1" applyFill="1" applyBorder="1" applyAlignment="1">
      <alignment/>
    </xf>
    <xf numFmtId="4" fontId="34" fillId="0" borderId="27" xfId="0" applyNumberFormat="1" applyFont="1" applyFill="1" applyBorder="1" applyAlignment="1">
      <alignment/>
    </xf>
    <xf numFmtId="4" fontId="34" fillId="0" borderId="28" xfId="0" applyNumberFormat="1" applyFont="1" applyFill="1" applyBorder="1" applyAlignment="1">
      <alignment/>
    </xf>
    <xf numFmtId="4" fontId="34" fillId="0" borderId="29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0" fontId="33" fillId="0" borderId="13" xfId="0" applyFont="1" applyFill="1" applyBorder="1" applyAlignment="1">
      <alignment/>
    </xf>
    <xf numFmtId="4" fontId="33" fillId="0" borderId="30" xfId="0" applyNumberFormat="1" applyFont="1" applyFill="1" applyBorder="1" applyAlignment="1">
      <alignment/>
    </xf>
    <xf numFmtId="4" fontId="33" fillId="0" borderId="31" xfId="0" applyNumberFormat="1" applyFont="1" applyFill="1" applyBorder="1" applyAlignment="1">
      <alignment/>
    </xf>
    <xf numFmtId="4" fontId="33" fillId="0" borderId="32" xfId="0" applyNumberFormat="1" applyFont="1" applyFill="1" applyBorder="1" applyAlignment="1">
      <alignment/>
    </xf>
    <xf numFmtId="0" fontId="36" fillId="0" borderId="0" xfId="80" applyFont="1">
      <alignment/>
      <protection/>
    </xf>
    <xf numFmtId="4" fontId="36" fillId="0" borderId="0" xfId="80" applyNumberFormat="1" applyFont="1">
      <alignment/>
      <protection/>
    </xf>
    <xf numFmtId="0" fontId="37" fillId="0" borderId="0" xfId="80" applyFont="1">
      <alignment/>
      <protection/>
    </xf>
    <xf numFmtId="4" fontId="37" fillId="0" borderId="0" xfId="80" applyNumberFormat="1" applyFont="1">
      <alignment/>
      <protection/>
    </xf>
    <xf numFmtId="0" fontId="36" fillId="0" borderId="0" xfId="80" applyFont="1" applyAlignment="1">
      <alignment horizontal="right"/>
      <protection/>
    </xf>
    <xf numFmtId="0" fontId="36" fillId="0" borderId="11" xfId="80" applyFont="1" applyBorder="1" applyAlignment="1">
      <alignment horizontal="right" vertical="center"/>
      <protection/>
    </xf>
    <xf numFmtId="0" fontId="36" fillId="0" borderId="11" xfId="80" applyFont="1" applyBorder="1" applyAlignment="1">
      <alignment horizontal="center" vertical="center"/>
      <protection/>
    </xf>
    <xf numFmtId="0" fontId="36" fillId="0" borderId="33" xfId="80" applyFont="1" applyBorder="1" applyAlignment="1">
      <alignment horizontal="center" vertical="center"/>
      <protection/>
    </xf>
    <xf numFmtId="0" fontId="36" fillId="0" borderId="34" xfId="80" applyFont="1" applyBorder="1" applyAlignment="1">
      <alignment horizontal="right"/>
      <protection/>
    </xf>
    <xf numFmtId="4" fontId="36" fillId="0" borderId="34" xfId="80" applyNumberFormat="1" applyFont="1" applyBorder="1">
      <alignment/>
      <protection/>
    </xf>
    <xf numFmtId="4" fontId="36" fillId="0" borderId="22" xfId="80" applyNumberFormat="1" applyFont="1" applyBorder="1">
      <alignment/>
      <protection/>
    </xf>
    <xf numFmtId="0" fontId="36" fillId="0" borderId="35" xfId="80" applyFont="1" applyBorder="1" applyAlignment="1">
      <alignment horizontal="right"/>
      <protection/>
    </xf>
    <xf numFmtId="4" fontId="36" fillId="0" borderId="35" xfId="80" applyNumberFormat="1" applyFont="1" applyBorder="1">
      <alignment/>
      <protection/>
    </xf>
    <xf numFmtId="14" fontId="36" fillId="0" borderId="35" xfId="80" applyNumberFormat="1" applyFont="1" applyBorder="1" applyAlignment="1">
      <alignment horizontal="right"/>
      <protection/>
    </xf>
    <xf numFmtId="4" fontId="37" fillId="0" borderId="0" xfId="80" applyNumberFormat="1" applyFont="1">
      <alignment/>
      <protection/>
    </xf>
    <xf numFmtId="4" fontId="36" fillId="0" borderId="36" xfId="80" applyNumberFormat="1" applyFont="1" applyBorder="1">
      <alignment/>
      <protection/>
    </xf>
    <xf numFmtId="4" fontId="36" fillId="0" borderId="0" xfId="80" applyNumberFormat="1" applyFont="1">
      <alignment/>
      <protection/>
    </xf>
    <xf numFmtId="14" fontId="36" fillId="0" borderId="37" xfId="80" applyNumberFormat="1" applyFont="1" applyBorder="1" applyAlignment="1">
      <alignment horizontal="right"/>
      <protection/>
    </xf>
    <xf numFmtId="4" fontId="36" fillId="0" borderId="37" xfId="80" applyNumberFormat="1" applyFont="1" applyBorder="1">
      <alignment/>
      <protection/>
    </xf>
    <xf numFmtId="4" fontId="34" fillId="0" borderId="0" xfId="80" applyNumberFormat="1" applyFont="1">
      <alignment/>
      <protection/>
    </xf>
    <xf numFmtId="0" fontId="36" fillId="0" borderId="38" xfId="80" applyFont="1" applyBorder="1" applyAlignment="1">
      <alignment horizontal="right"/>
      <protection/>
    </xf>
    <xf numFmtId="4" fontId="36" fillId="0" borderId="38" xfId="80" applyNumberFormat="1" applyFont="1" applyBorder="1">
      <alignment/>
      <protection/>
    </xf>
    <xf numFmtId="0" fontId="36" fillId="0" borderId="11" xfId="80" applyFont="1" applyBorder="1" applyAlignment="1">
      <alignment horizontal="right"/>
      <protection/>
    </xf>
    <xf numFmtId="0" fontId="36" fillId="0" borderId="0" xfId="80" applyFont="1" applyBorder="1" applyAlignment="1">
      <alignment horizontal="right"/>
      <protection/>
    </xf>
    <xf numFmtId="0" fontId="37" fillId="0" borderId="0" xfId="80" applyFont="1" applyAlignment="1">
      <alignment horizontal="right"/>
      <protection/>
    </xf>
    <xf numFmtId="4" fontId="36" fillId="0" borderId="38" xfId="80" applyNumberFormat="1" applyFont="1" applyBorder="1">
      <alignment/>
      <protection/>
    </xf>
    <xf numFmtId="4" fontId="36" fillId="0" borderId="11" xfId="80" applyNumberFormat="1" applyFont="1" applyBorder="1">
      <alignment/>
      <protection/>
    </xf>
    <xf numFmtId="4" fontId="36" fillId="0" borderId="0" xfId="80" applyNumberFormat="1" applyFont="1" applyBorder="1">
      <alignment/>
      <protection/>
    </xf>
    <xf numFmtId="0" fontId="39" fillId="0" borderId="0" xfId="80" applyFont="1" applyAlignment="1">
      <alignment horizontal="right"/>
      <protection/>
    </xf>
    <xf numFmtId="0" fontId="37" fillId="0" borderId="0" xfId="80" applyFont="1">
      <alignment/>
      <protection/>
    </xf>
    <xf numFmtId="0" fontId="38" fillId="0" borderId="0" xfId="80" applyFont="1" applyAlignment="1">
      <alignment horizontal="left"/>
      <protection/>
    </xf>
    <xf numFmtId="0" fontId="34" fillId="0" borderId="0" xfId="0" applyFont="1" applyAlignment="1">
      <alignment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_KONTNI PLAN ZA KK" xfId="37"/>
    <cellStyle name="Accent2" xfId="38"/>
    <cellStyle name="Accent2 - 20%" xfId="39"/>
    <cellStyle name="Accent2 - 40%" xfId="40"/>
    <cellStyle name="Accent2 - 60%" xfId="41"/>
    <cellStyle name="Accent2_KONTNI PLAN ZA KK" xfId="42"/>
    <cellStyle name="Accent3" xfId="43"/>
    <cellStyle name="Accent3 - 20%" xfId="44"/>
    <cellStyle name="Accent3 - 40%" xfId="45"/>
    <cellStyle name="Accent3 - 60%" xfId="46"/>
    <cellStyle name="Accent3_KONTNI PLAN ZA KK" xfId="47"/>
    <cellStyle name="Accent4" xfId="48"/>
    <cellStyle name="Accent4 - 20%" xfId="49"/>
    <cellStyle name="Accent4 - 40%" xfId="50"/>
    <cellStyle name="Accent4 - 60%" xfId="51"/>
    <cellStyle name="Accent4_KONTNI PLAN ZA KK" xfId="52"/>
    <cellStyle name="Accent5" xfId="53"/>
    <cellStyle name="Accent5 - 20%" xfId="54"/>
    <cellStyle name="Accent5 - 40%" xfId="55"/>
    <cellStyle name="Accent5 - 60%" xfId="56"/>
    <cellStyle name="Accent5_KONTNI PLAN ZA KK" xfId="57"/>
    <cellStyle name="Accent6" xfId="58"/>
    <cellStyle name="Accent6 - 20%" xfId="59"/>
    <cellStyle name="Accent6 - 40%" xfId="60"/>
    <cellStyle name="Accent6 - 60%" xfId="61"/>
    <cellStyle name="Accent6_KONTNI PLAN ZA KK" xfId="62"/>
    <cellStyle name="Bad" xfId="63"/>
    <cellStyle name="Calculation" xfId="64"/>
    <cellStyle name="Check Cell" xfId="65"/>
    <cellStyle name="Emphasis 1" xfId="66"/>
    <cellStyle name="Emphasis 2" xfId="67"/>
    <cellStyle name="Emphasis 3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te" xfId="79"/>
    <cellStyle name="Obično_prihodi,rashodi-30.6.2012" xfId="80"/>
    <cellStyle name="Output" xfId="81"/>
    <cellStyle name="Percent" xfId="82"/>
    <cellStyle name="Followed Hyperlink" xfId="83"/>
    <cellStyle name="SAPBEXaggData" xfId="84"/>
    <cellStyle name="SAPBEXaggDataEmph" xfId="85"/>
    <cellStyle name="SAPBEXaggItem" xfId="86"/>
    <cellStyle name="SAPBEXaggItemX" xfId="87"/>
    <cellStyle name="SAPBEXchaText" xfId="88"/>
    <cellStyle name="SAPBEXexcBad7" xfId="89"/>
    <cellStyle name="SAPBEXexcBad8" xfId="90"/>
    <cellStyle name="SAPBEXexcBad9" xfId="91"/>
    <cellStyle name="SAPBEXexcCritical4" xfId="92"/>
    <cellStyle name="SAPBEXexcCritical5" xfId="93"/>
    <cellStyle name="SAPBEXexcCritical6" xfId="94"/>
    <cellStyle name="SAPBEXexcGood1" xfId="95"/>
    <cellStyle name="SAPBEXexcGood2" xfId="96"/>
    <cellStyle name="SAPBEXexcGood3" xfId="97"/>
    <cellStyle name="SAPBEXfilterDrill" xfId="98"/>
    <cellStyle name="SAPBEXfilterItem" xfId="99"/>
    <cellStyle name="SAPBEXfilterText" xfId="100"/>
    <cellStyle name="SAPBEXformats" xfId="101"/>
    <cellStyle name="SAPBEXheaderItem" xfId="102"/>
    <cellStyle name="SAPBEXheaderText" xfId="103"/>
    <cellStyle name="SAPBEXHLevel0" xfId="104"/>
    <cellStyle name="SAPBEXHLevel0X" xfId="105"/>
    <cellStyle name="SAPBEXHLevel1" xfId="106"/>
    <cellStyle name="SAPBEXHLevel1X" xfId="107"/>
    <cellStyle name="SAPBEXHLevel2" xfId="108"/>
    <cellStyle name="SAPBEXHLevel2X" xfId="109"/>
    <cellStyle name="SAPBEXHLevel3" xfId="110"/>
    <cellStyle name="SAPBEXHLevel3X" xfId="111"/>
    <cellStyle name="SAPBEXinputData" xfId="112"/>
    <cellStyle name="SAPBEXresData" xfId="113"/>
    <cellStyle name="SAPBEXresDataEmph" xfId="114"/>
    <cellStyle name="SAPBEXresItem" xfId="115"/>
    <cellStyle name="SAPBEXresItemX" xfId="116"/>
    <cellStyle name="SAPBEXstdData" xfId="117"/>
    <cellStyle name="SAPBEXstdDataEmph" xfId="118"/>
    <cellStyle name="SAPBEXstdItem" xfId="119"/>
    <cellStyle name="SAPBEXstdItemX" xfId="120"/>
    <cellStyle name="SAPBEXtitle" xfId="121"/>
    <cellStyle name="SAPBEXundefined" xfId="122"/>
    <cellStyle name="Sheet Title" xfId="123"/>
    <cellStyle name="Title" xfId="124"/>
    <cellStyle name="Total" xfId="125"/>
    <cellStyle name="Currency" xfId="126"/>
    <cellStyle name="Currency [0]" xfId="127"/>
    <cellStyle name="Warning Text" xfId="128"/>
    <cellStyle name="Comma" xfId="129"/>
    <cellStyle name="Comma [0]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zoomScale="120" zoomScaleNormal="120" workbookViewId="0" topLeftCell="A1">
      <selection activeCell="C32" sqref="C32"/>
    </sheetView>
  </sheetViews>
  <sheetFormatPr defaultColWidth="9.140625" defaultRowHeight="12.75"/>
  <cols>
    <col min="1" max="1" width="10.28125" style="66" customWidth="1"/>
    <col min="2" max="2" width="17.28125" style="44" customWidth="1"/>
    <col min="3" max="4" width="19.00390625" style="44" customWidth="1"/>
    <col min="5" max="5" width="16.7109375" style="44" customWidth="1"/>
    <col min="6" max="8" width="22.00390625" style="44" customWidth="1"/>
    <col min="9" max="9" width="19.8515625" style="44" customWidth="1"/>
    <col min="10" max="10" width="16.57421875" style="45" customWidth="1"/>
    <col min="11" max="11" width="15.57421875" style="44" customWidth="1"/>
    <col min="12" max="12" width="16.28125" style="45" customWidth="1"/>
    <col min="13" max="13" width="13.8515625" style="44" bestFit="1" customWidth="1"/>
    <col min="14" max="14" width="14.421875" style="44" bestFit="1" customWidth="1"/>
    <col min="15" max="16384" width="9.140625" style="44" customWidth="1"/>
  </cols>
  <sheetData>
    <row r="1" spans="1:10" ht="15">
      <c r="A1" s="72" t="s">
        <v>65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2.25" customHeight="1">
      <c r="A2" s="46"/>
      <c r="B2" s="42"/>
      <c r="C2" s="42"/>
      <c r="D2" s="42"/>
      <c r="E2" s="42"/>
      <c r="F2" s="42"/>
      <c r="G2" s="42"/>
      <c r="H2" s="42"/>
      <c r="I2" s="42"/>
      <c r="J2" s="43"/>
    </row>
    <row r="3" spans="1:10" ht="23.25" customHeight="1">
      <c r="A3" s="47" t="s">
        <v>33</v>
      </c>
      <c r="B3" s="48" t="s">
        <v>34</v>
      </c>
      <c r="C3" s="49" t="s">
        <v>35</v>
      </c>
      <c r="D3" s="48" t="s">
        <v>36</v>
      </c>
      <c r="E3" s="48" t="s">
        <v>37</v>
      </c>
      <c r="F3" s="42"/>
      <c r="G3" s="42"/>
      <c r="H3" s="42"/>
      <c r="I3" s="42"/>
      <c r="J3" s="43"/>
    </row>
    <row r="4" spans="1:10" ht="1.5" customHeight="1">
      <c r="A4" s="50"/>
      <c r="B4" s="51"/>
      <c r="C4" s="51"/>
      <c r="D4" s="51"/>
      <c r="E4" s="52">
        <f aca="true" t="shared" si="0" ref="E4:E30">+B4-C4</f>
        <v>0</v>
      </c>
      <c r="F4" s="42"/>
      <c r="G4" s="42"/>
      <c r="H4" s="42"/>
      <c r="I4" s="42"/>
      <c r="J4" s="43"/>
    </row>
    <row r="5" spans="1:10" ht="15">
      <c r="A5" s="53" t="s">
        <v>38</v>
      </c>
      <c r="B5" s="54">
        <v>742471819.84</v>
      </c>
      <c r="C5" s="54">
        <v>151403589.57</v>
      </c>
      <c r="D5" s="54">
        <v>1459465.43</v>
      </c>
      <c r="E5" s="54">
        <f t="shared" si="0"/>
        <v>591068230.27</v>
      </c>
      <c r="F5" s="43"/>
      <c r="G5" s="43"/>
      <c r="H5" s="43"/>
      <c r="I5" s="42"/>
      <c r="J5" s="43"/>
    </row>
    <row r="6" spans="1:10" ht="15">
      <c r="A6" s="53" t="s">
        <v>39</v>
      </c>
      <c r="B6" s="43">
        <v>276938646.61</v>
      </c>
      <c r="C6" s="54">
        <v>204282729.2</v>
      </c>
      <c r="D6" s="54">
        <v>7770846</v>
      </c>
      <c r="E6" s="54">
        <f t="shared" si="0"/>
        <v>72655917.41000003</v>
      </c>
      <c r="F6" s="43"/>
      <c r="G6" s="43"/>
      <c r="H6" s="43"/>
      <c r="I6" s="42"/>
      <c r="J6" s="43"/>
    </row>
    <row r="7" spans="1:12" ht="15">
      <c r="A7" s="53" t="s">
        <v>40</v>
      </c>
      <c r="B7" s="54"/>
      <c r="C7" s="54">
        <v>82680422.09</v>
      </c>
      <c r="D7" s="54">
        <v>772776.63</v>
      </c>
      <c r="E7" s="54">
        <f t="shared" si="0"/>
        <v>-82680422.09</v>
      </c>
      <c r="F7" s="43"/>
      <c r="G7" s="43"/>
      <c r="H7" s="43"/>
      <c r="I7" s="42"/>
      <c r="J7" s="58"/>
      <c r="L7" s="56"/>
    </row>
    <row r="8" spans="1:11" ht="15">
      <c r="A8" s="53" t="s">
        <v>41</v>
      </c>
      <c r="B8" s="54">
        <v>658296748.97</v>
      </c>
      <c r="C8" s="54">
        <v>431441636.82</v>
      </c>
      <c r="D8" s="54">
        <v>11896003.06</v>
      </c>
      <c r="E8" s="54">
        <f t="shared" si="0"/>
        <v>226855112.15000004</v>
      </c>
      <c r="F8" s="43"/>
      <c r="G8" s="43"/>
      <c r="H8" s="43"/>
      <c r="I8" s="42"/>
      <c r="J8" s="43"/>
      <c r="K8" s="45"/>
    </row>
    <row r="9" spans="1:11" ht="15">
      <c r="A9" s="55" t="s">
        <v>42</v>
      </c>
      <c r="B9" s="54">
        <v>598028379.84</v>
      </c>
      <c r="C9" s="54">
        <v>719647036.94</v>
      </c>
      <c r="D9" s="54">
        <v>21065667.06</v>
      </c>
      <c r="E9" s="54">
        <f t="shared" si="0"/>
        <v>-121618657.10000002</v>
      </c>
      <c r="F9" s="43"/>
      <c r="G9" s="43"/>
      <c r="H9" s="43"/>
      <c r="I9" s="42"/>
      <c r="J9" s="43"/>
      <c r="K9" s="45"/>
    </row>
    <row r="10" spans="1:12" ht="15">
      <c r="A10" s="55" t="s">
        <v>43</v>
      </c>
      <c r="B10" s="54">
        <v>1485497814.41</v>
      </c>
      <c r="C10" s="54">
        <v>762297811.41</v>
      </c>
      <c r="D10" s="54">
        <v>18851476.67</v>
      </c>
      <c r="E10" s="54">
        <f t="shared" si="0"/>
        <v>723200003.0000001</v>
      </c>
      <c r="F10" s="43"/>
      <c r="G10" s="43"/>
      <c r="H10" s="43"/>
      <c r="I10" s="43"/>
      <c r="J10" s="43"/>
      <c r="K10" s="45"/>
      <c r="L10" s="56"/>
    </row>
    <row r="11" spans="1:12" ht="15">
      <c r="A11" s="55" t="s">
        <v>44</v>
      </c>
      <c r="B11" s="57">
        <f>244211320.76+5377644429.67</f>
        <v>5621855750.43</v>
      </c>
      <c r="C11" s="54">
        <v>939721996.54</v>
      </c>
      <c r="D11" s="54">
        <v>26436615.96</v>
      </c>
      <c r="E11" s="54">
        <f t="shared" si="0"/>
        <v>4682133753.89</v>
      </c>
      <c r="F11" s="43"/>
      <c r="G11" s="43"/>
      <c r="H11" s="43"/>
      <c r="I11" s="43"/>
      <c r="J11" s="58"/>
      <c r="K11" s="45"/>
      <c r="L11" s="56"/>
    </row>
    <row r="12" spans="1:10" ht="15">
      <c r="A12" s="55" t="s">
        <v>45</v>
      </c>
      <c r="B12" s="57"/>
      <c r="C12" s="54">
        <v>222377454.33</v>
      </c>
      <c r="D12" s="54">
        <v>2439792.47</v>
      </c>
      <c r="E12" s="54">
        <f t="shared" si="0"/>
        <v>-222377454.33</v>
      </c>
      <c r="F12" s="43"/>
      <c r="G12" s="58"/>
      <c r="H12" s="43"/>
      <c r="I12" s="43"/>
      <c r="J12" s="43"/>
    </row>
    <row r="13" spans="1:10" ht="15">
      <c r="A13" s="55" t="s">
        <v>46</v>
      </c>
      <c r="B13" s="57">
        <v>1095985300.23</v>
      </c>
      <c r="C13" s="54">
        <v>1108996362.61</v>
      </c>
      <c r="D13" s="54">
        <v>32649562.91</v>
      </c>
      <c r="E13" s="54">
        <f t="shared" si="0"/>
        <v>-13011062.379999876</v>
      </c>
      <c r="F13" s="43"/>
      <c r="G13" s="43"/>
      <c r="H13" s="43"/>
      <c r="I13" s="42"/>
      <c r="J13" s="43"/>
    </row>
    <row r="14" spans="1:11" ht="15">
      <c r="A14" s="55" t="s">
        <v>47</v>
      </c>
      <c r="B14" s="57">
        <v>1258651605.69</v>
      </c>
      <c r="C14" s="54">
        <v>1259157300.12</v>
      </c>
      <c r="D14" s="54">
        <v>35192352.18</v>
      </c>
      <c r="E14" s="54">
        <f t="shared" si="0"/>
        <v>-505694.42999982834</v>
      </c>
      <c r="F14" s="43"/>
      <c r="G14" s="43"/>
      <c r="H14" s="43"/>
      <c r="I14" s="43"/>
      <c r="J14" s="58"/>
      <c r="K14" s="45"/>
    </row>
    <row r="15" spans="1:12" ht="15">
      <c r="A15" s="55" t="s">
        <v>48</v>
      </c>
      <c r="B15" s="54">
        <v>1483695798.85</v>
      </c>
      <c r="C15" s="54">
        <v>1616472928.64</v>
      </c>
      <c r="D15" s="54">
        <v>35919921.67</v>
      </c>
      <c r="E15" s="54">
        <f t="shared" si="0"/>
        <v>-132777129.7900002</v>
      </c>
      <c r="F15" s="43"/>
      <c r="G15" s="43"/>
      <c r="H15" s="43"/>
      <c r="I15" s="43"/>
      <c r="J15" s="58"/>
      <c r="K15" s="45"/>
      <c r="L15" s="56"/>
    </row>
    <row r="16" spans="1:11" ht="15">
      <c r="A16" s="59" t="s">
        <v>49</v>
      </c>
      <c r="B16" s="60">
        <v>748608171.19</v>
      </c>
      <c r="C16" s="60">
        <v>486338057.28</v>
      </c>
      <c r="D16" s="60">
        <v>15257706.92</v>
      </c>
      <c r="E16" s="60">
        <f t="shared" si="0"/>
        <v>262270113.9100001</v>
      </c>
      <c r="F16" s="43"/>
      <c r="G16" s="43"/>
      <c r="H16" s="43"/>
      <c r="I16" s="43"/>
      <c r="J16" s="43"/>
      <c r="K16" s="45"/>
    </row>
    <row r="17" spans="1:11" ht="15">
      <c r="A17" s="59" t="s">
        <v>50</v>
      </c>
      <c r="B17" s="54">
        <v>743447958.81</v>
      </c>
      <c r="C17" s="54">
        <v>513350303.29</v>
      </c>
      <c r="D17" s="54">
        <v>16762312.71</v>
      </c>
      <c r="E17" s="60">
        <f t="shared" si="0"/>
        <v>230097655.51999992</v>
      </c>
      <c r="F17" s="43"/>
      <c r="G17" s="43"/>
      <c r="H17" s="43"/>
      <c r="I17" s="42"/>
      <c r="J17" s="43"/>
      <c r="K17" s="45"/>
    </row>
    <row r="18" spans="1:11" ht="15">
      <c r="A18" s="59" t="s">
        <v>51</v>
      </c>
      <c r="B18" s="54">
        <v>851382376.85</v>
      </c>
      <c r="C18" s="54">
        <v>477646788.03</v>
      </c>
      <c r="D18" s="54">
        <v>6054547.82</v>
      </c>
      <c r="E18" s="60">
        <f t="shared" si="0"/>
        <v>373735588.82000005</v>
      </c>
      <c r="F18" s="43"/>
      <c r="G18" s="43"/>
      <c r="H18" s="43"/>
      <c r="I18" s="43"/>
      <c r="J18" s="43"/>
      <c r="K18" s="45"/>
    </row>
    <row r="19" spans="1:11" ht="15">
      <c r="A19" s="59" t="s">
        <v>52</v>
      </c>
      <c r="B19" s="54"/>
      <c r="C19" s="54">
        <v>72084691.77</v>
      </c>
      <c r="D19" s="54">
        <v>773918.23</v>
      </c>
      <c r="E19" s="60">
        <f t="shared" si="0"/>
        <v>-72084691.77</v>
      </c>
      <c r="F19" s="43"/>
      <c r="G19" s="43"/>
      <c r="H19" s="43"/>
      <c r="I19" s="43"/>
      <c r="J19" s="43"/>
      <c r="K19" s="45"/>
    </row>
    <row r="20" spans="1:12" ht="15">
      <c r="A20" s="59" t="s">
        <v>53</v>
      </c>
      <c r="B20" s="54">
        <v>273241612.71</v>
      </c>
      <c r="C20" s="54">
        <v>176811660</v>
      </c>
      <c r="D20" s="54">
        <v>4188340</v>
      </c>
      <c r="E20" s="60">
        <f t="shared" si="0"/>
        <v>96429952.70999998</v>
      </c>
      <c r="F20" s="58"/>
      <c r="G20" s="58"/>
      <c r="H20" s="58"/>
      <c r="I20" s="42"/>
      <c r="J20" s="58"/>
      <c r="K20" s="45"/>
      <c r="L20" s="56"/>
    </row>
    <row r="21" spans="1:11" ht="15">
      <c r="A21" s="59" t="s">
        <v>54</v>
      </c>
      <c r="B21" s="60"/>
      <c r="C21" s="60">
        <v>195798658.73</v>
      </c>
      <c r="D21" s="60">
        <v>2110266.46</v>
      </c>
      <c r="E21" s="60">
        <f t="shared" si="0"/>
        <v>-195798658.73</v>
      </c>
      <c r="F21" s="58"/>
      <c r="G21" s="58"/>
      <c r="H21" s="58"/>
      <c r="I21" s="42"/>
      <c r="J21" s="43"/>
      <c r="K21" s="45"/>
    </row>
    <row r="22" spans="1:12" ht="15">
      <c r="A22" s="55" t="s">
        <v>55</v>
      </c>
      <c r="B22" s="54">
        <v>1220468117.1</v>
      </c>
      <c r="C22" s="54">
        <v>1078193175.65</v>
      </c>
      <c r="D22" s="54">
        <v>23934403.23</v>
      </c>
      <c r="E22" s="60">
        <f t="shared" si="0"/>
        <v>142274941.4499998</v>
      </c>
      <c r="F22" s="58"/>
      <c r="G22" s="58"/>
      <c r="H22" s="58"/>
      <c r="I22" s="43"/>
      <c r="J22" s="43"/>
      <c r="K22" s="45"/>
      <c r="L22" s="56"/>
    </row>
    <row r="23" spans="1:12" ht="15">
      <c r="A23" s="55" t="s">
        <v>56</v>
      </c>
      <c r="B23" s="54">
        <v>403632287.48</v>
      </c>
      <c r="C23" s="54">
        <v>260392081.85</v>
      </c>
      <c r="D23" s="54">
        <v>4670999.29</v>
      </c>
      <c r="E23" s="60">
        <f t="shared" si="0"/>
        <v>143240205.63000003</v>
      </c>
      <c r="F23" s="58"/>
      <c r="G23" s="58"/>
      <c r="H23" s="58"/>
      <c r="I23" s="43"/>
      <c r="J23" s="43"/>
      <c r="K23" s="45"/>
      <c r="L23" s="56"/>
    </row>
    <row r="24" spans="1:12" ht="15">
      <c r="A24" s="55" t="s">
        <v>57</v>
      </c>
      <c r="B24" s="54"/>
      <c r="C24" s="54">
        <v>256094893.73</v>
      </c>
      <c r="D24" s="54">
        <v>3018806.36</v>
      </c>
      <c r="E24" s="60">
        <f t="shared" si="0"/>
        <v>-256094893.73</v>
      </c>
      <c r="F24" s="58"/>
      <c r="G24" s="58"/>
      <c r="H24" s="58"/>
      <c r="I24" s="43"/>
      <c r="J24" s="58"/>
      <c r="L24" s="56"/>
    </row>
    <row r="25" spans="1:10" ht="15">
      <c r="A25" s="55" t="s">
        <v>58</v>
      </c>
      <c r="B25" s="54"/>
      <c r="C25" s="54">
        <v>109169760</v>
      </c>
      <c r="D25" s="54">
        <v>2830240</v>
      </c>
      <c r="E25" s="60">
        <f t="shared" si="0"/>
        <v>-109169760</v>
      </c>
      <c r="F25" s="58"/>
      <c r="G25" s="58"/>
      <c r="H25" s="58"/>
      <c r="I25" s="43"/>
      <c r="J25" s="43"/>
    </row>
    <row r="26" spans="1:11" ht="15">
      <c r="A26" s="59" t="s">
        <v>59</v>
      </c>
      <c r="B26" s="54">
        <v>1653710405.69</v>
      </c>
      <c r="C26" s="54">
        <v>1605525025.77</v>
      </c>
      <c r="D26" s="54">
        <v>35236179.36</v>
      </c>
      <c r="E26" s="60">
        <f t="shared" si="0"/>
        <v>48185379.92000008</v>
      </c>
      <c r="F26" s="58"/>
      <c r="G26" s="58"/>
      <c r="H26" s="58"/>
      <c r="I26" s="43"/>
      <c r="J26" s="43"/>
      <c r="K26" s="43"/>
    </row>
    <row r="27" spans="1:11" ht="15">
      <c r="A27" s="59" t="s">
        <v>60</v>
      </c>
      <c r="B27" s="60">
        <v>2102385161.53</v>
      </c>
      <c r="C27" s="60">
        <v>2079485978.92</v>
      </c>
      <c r="D27" s="60">
        <v>42831649.26</v>
      </c>
      <c r="E27" s="60">
        <f t="shared" si="0"/>
        <v>22899182.609999895</v>
      </c>
      <c r="F27" s="58"/>
      <c r="G27" s="58"/>
      <c r="H27" s="58"/>
      <c r="I27" s="43"/>
      <c r="J27" s="43"/>
      <c r="K27" s="45"/>
    </row>
    <row r="28" spans="1:12" ht="15">
      <c r="A28" s="55" t="s">
        <v>61</v>
      </c>
      <c r="B28" s="60">
        <v>1577428729.61</v>
      </c>
      <c r="C28" s="60">
        <v>1867153926.19</v>
      </c>
      <c r="D28" s="60">
        <v>36497237.88</v>
      </c>
      <c r="E28" s="60">
        <f t="shared" si="0"/>
        <v>-289725196.58000016</v>
      </c>
      <c r="F28" s="58"/>
      <c r="G28" s="58"/>
      <c r="H28" s="58"/>
      <c r="I28" s="42"/>
      <c r="J28" s="58"/>
      <c r="K28" s="61"/>
      <c r="L28" s="56"/>
    </row>
    <row r="29" spans="1:11" ht="15">
      <c r="A29" s="55" t="s">
        <v>62</v>
      </c>
      <c r="B29" s="54">
        <v>809479680.79</v>
      </c>
      <c r="C29" s="54">
        <v>474744576.94</v>
      </c>
      <c r="D29" s="54">
        <v>4846275.8</v>
      </c>
      <c r="E29" s="60">
        <f t="shared" si="0"/>
        <v>334735103.84999996</v>
      </c>
      <c r="F29" s="58"/>
      <c r="G29" s="58"/>
      <c r="H29" s="58"/>
      <c r="I29" s="43"/>
      <c r="J29" s="43"/>
      <c r="K29" s="45"/>
    </row>
    <row r="30" spans="1:13" ht="15">
      <c r="A30" s="55" t="s">
        <v>63</v>
      </c>
      <c r="B30" s="54"/>
      <c r="C30" s="54">
        <v>211057604.15</v>
      </c>
      <c r="D30" s="54">
        <v>2025730.85</v>
      </c>
      <c r="E30" s="54">
        <f t="shared" si="0"/>
        <v>-211057604.15</v>
      </c>
      <c r="F30" s="58"/>
      <c r="G30" s="58"/>
      <c r="H30" s="58"/>
      <c r="I30" s="43"/>
      <c r="J30" s="58"/>
      <c r="K30" s="56"/>
      <c r="M30" s="45"/>
    </row>
    <row r="31" spans="1:10" ht="11.25" customHeight="1">
      <c r="A31" s="62"/>
      <c r="B31" s="63"/>
      <c r="C31" s="63"/>
      <c r="D31" s="63"/>
      <c r="E31" s="67"/>
      <c r="F31" s="43"/>
      <c r="G31" s="43"/>
      <c r="H31" s="45"/>
      <c r="I31" s="42"/>
      <c r="J31" s="43"/>
    </row>
    <row r="32" spans="1:10" ht="15" customHeight="1">
      <c r="A32" s="64"/>
      <c r="B32" s="68">
        <f>SUM(B5:B31)</f>
        <v>23605206366.63</v>
      </c>
      <c r="C32" s="68">
        <f>SUM(C5:C31)</f>
        <v>17362326450.570004</v>
      </c>
      <c r="D32" s="68">
        <f>SUM(D5:D31)</f>
        <v>395493094.21000004</v>
      </c>
      <c r="E32" s="68">
        <f>+B32-C32</f>
        <v>6242879916.059998</v>
      </c>
      <c r="F32" s="43"/>
      <c r="G32" s="43"/>
      <c r="H32" s="43"/>
      <c r="I32" s="42"/>
      <c r="J32" s="61"/>
    </row>
    <row r="33" spans="1:10" ht="15" customHeight="1">
      <c r="A33" s="65"/>
      <c r="B33" s="69"/>
      <c r="C33" s="69"/>
      <c r="D33" s="69"/>
      <c r="E33" s="69"/>
      <c r="F33" s="43"/>
      <c r="G33" s="43"/>
      <c r="H33" s="43"/>
      <c r="I33" s="42"/>
      <c r="J33" s="61"/>
    </row>
    <row r="34" spans="1:10" ht="15" customHeight="1">
      <c r="A34" s="65"/>
      <c r="B34" s="69"/>
      <c r="C34" s="69"/>
      <c r="D34" s="69"/>
      <c r="E34" s="69"/>
      <c r="F34" s="43"/>
      <c r="G34" s="43"/>
      <c r="H34" s="43"/>
      <c r="I34" s="42"/>
      <c r="J34" s="61"/>
    </row>
    <row r="35" spans="1:10" ht="15">
      <c r="A35" s="70"/>
      <c r="B35" s="45"/>
      <c r="G35" s="45"/>
      <c r="H35" s="45"/>
      <c r="J35" s="61"/>
    </row>
    <row r="36" spans="2:11" ht="15">
      <c r="B36" s="45"/>
      <c r="C36" s="45"/>
      <c r="D36" s="45"/>
      <c r="G36" s="58"/>
      <c r="K36" s="45"/>
    </row>
    <row r="37" spans="2:7" ht="14.25">
      <c r="B37" s="45"/>
      <c r="C37" s="45"/>
      <c r="D37" s="45"/>
      <c r="G37" s="45"/>
    </row>
    <row r="38" spans="2:5" ht="14.25">
      <c r="B38" s="56"/>
      <c r="C38" s="56"/>
      <c r="D38" s="56"/>
      <c r="E38" s="56"/>
    </row>
    <row r="39" spans="3:4" ht="14.25">
      <c r="C39" s="45"/>
      <c r="D39" s="45"/>
    </row>
    <row r="40" spans="2:4" ht="14.25">
      <c r="B40" s="45"/>
      <c r="C40" s="45"/>
      <c r="D40" s="45"/>
    </row>
    <row r="41" spans="2:3" ht="14.25">
      <c r="B41" s="45"/>
      <c r="C41" s="45"/>
    </row>
    <row r="42" ht="14.25" hidden="1"/>
    <row r="43" ht="14.25" hidden="1"/>
    <row r="44" spans="2:3" ht="14.25">
      <c r="B44" s="45"/>
      <c r="C44" s="45"/>
    </row>
    <row r="46" ht="14.25">
      <c r="B46" s="45"/>
    </row>
    <row r="50" ht="14.25">
      <c r="B50" s="71"/>
    </row>
    <row r="51" ht="14.25">
      <c r="B51" s="71"/>
    </row>
    <row r="52" ht="14.25">
      <c r="B52" s="45"/>
    </row>
    <row r="53" ht="14.25">
      <c r="B53" s="45"/>
    </row>
    <row r="54" ht="14.25">
      <c r="B54" s="45"/>
    </row>
  </sheetData>
  <printOptions/>
  <pageMargins left="0.7480314960629921" right="0.7480314960629921" top="0.5905511811023623" bottom="0.5905511811023623" header="0.5118110236220472" footer="0.5118110236220472"/>
  <pageSetup firstPageNumber="432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29.140625" style="2" customWidth="1"/>
    <col min="2" max="2" width="18.8515625" style="2" customWidth="1"/>
    <col min="3" max="3" width="18.140625" style="2" customWidth="1"/>
    <col min="4" max="4" width="18.57421875" style="2" customWidth="1"/>
    <col min="5" max="5" width="19.140625" style="2" customWidth="1"/>
    <col min="6" max="16384" width="9.140625" style="2" customWidth="1"/>
  </cols>
  <sheetData>
    <row r="1" ht="15">
      <c r="A1" s="1" t="s">
        <v>64</v>
      </c>
    </row>
    <row r="2" ht="7.5" customHeight="1" thickBot="1"/>
    <row r="3" spans="1:2" ht="15.75" thickBot="1">
      <c r="A3" s="3" t="s">
        <v>0</v>
      </c>
      <c r="B3" s="4"/>
    </row>
    <row r="4" spans="1:6" ht="30" thickBot="1">
      <c r="A4" s="3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73"/>
    </row>
    <row r="5" spans="1:5" ht="15">
      <c r="A5" s="6" t="s">
        <v>6</v>
      </c>
      <c r="B5" s="7">
        <v>2129624231.68</v>
      </c>
      <c r="C5" s="8">
        <v>1001369231.6800001</v>
      </c>
      <c r="D5" s="8">
        <f>B3+E5</f>
        <v>1128255000</v>
      </c>
      <c r="E5" s="9">
        <f aca="true" t="shared" si="0" ref="E5:E11">+B5-C5</f>
        <v>1128255000</v>
      </c>
    </row>
    <row r="6" spans="1:5" ht="15">
      <c r="A6" s="10" t="s">
        <v>7</v>
      </c>
      <c r="B6" s="11">
        <v>1065450183.34</v>
      </c>
      <c r="C6" s="12">
        <v>1065450183.34</v>
      </c>
      <c r="D6" s="12">
        <f>E6+D5</f>
        <v>1128255000</v>
      </c>
      <c r="E6" s="13">
        <f>+B6-C6</f>
        <v>0</v>
      </c>
    </row>
    <row r="7" spans="1:5" ht="15">
      <c r="A7" s="10" t="s">
        <v>8</v>
      </c>
      <c r="B7" s="11">
        <v>0</v>
      </c>
      <c r="C7" s="12">
        <v>0</v>
      </c>
      <c r="D7" s="12">
        <f>E7+D6</f>
        <v>1128255000</v>
      </c>
      <c r="E7" s="13">
        <f>+B7-C7</f>
        <v>0</v>
      </c>
    </row>
    <row r="8" spans="1:5" ht="15">
      <c r="A8" s="10" t="s">
        <v>9</v>
      </c>
      <c r="B8" s="11">
        <v>463218260.40999997</v>
      </c>
      <c r="C8" s="12">
        <v>1591473260.4099998</v>
      </c>
      <c r="D8" s="12">
        <f>E8+D7</f>
        <v>0</v>
      </c>
      <c r="E8" s="13">
        <f>+B8-C8</f>
        <v>-1128255000</v>
      </c>
    </row>
    <row r="9" spans="1:5" ht="15">
      <c r="A9" s="10" t="s">
        <v>10</v>
      </c>
      <c r="B9" s="11">
        <v>0</v>
      </c>
      <c r="C9" s="12">
        <v>0</v>
      </c>
      <c r="D9" s="12">
        <f>E9+D8</f>
        <v>0</v>
      </c>
      <c r="E9" s="13">
        <f t="shared" si="0"/>
        <v>0</v>
      </c>
    </row>
    <row r="10" spans="1:5" ht="15.75" thickBot="1">
      <c r="A10" s="10" t="s">
        <v>11</v>
      </c>
      <c r="B10" s="11">
        <v>1994408962.68</v>
      </c>
      <c r="C10" s="12">
        <v>1994408962.68</v>
      </c>
      <c r="D10" s="12">
        <f>E10+D9</f>
        <v>0</v>
      </c>
      <c r="E10" s="13">
        <f t="shared" si="0"/>
        <v>0</v>
      </c>
    </row>
    <row r="11" spans="1:5" ht="15.75" thickBot="1">
      <c r="A11" s="3" t="s">
        <v>12</v>
      </c>
      <c r="B11" s="14">
        <f>SUM(B5:B10)</f>
        <v>5652701638.11</v>
      </c>
      <c r="C11" s="14">
        <f>SUM(C5:C10)</f>
        <v>5652701638.11</v>
      </c>
      <c r="D11" s="14"/>
      <c r="E11" s="14">
        <f t="shared" si="0"/>
        <v>0</v>
      </c>
    </row>
    <row r="12" spans="2:5" ht="15.75" thickBot="1">
      <c r="B12" s="15"/>
      <c r="E12" s="15"/>
    </row>
    <row r="13" spans="1:5" ht="30" thickBot="1">
      <c r="A13" s="3" t="s">
        <v>13</v>
      </c>
      <c r="B13" s="5" t="s">
        <v>0</v>
      </c>
      <c r="C13" s="5" t="s">
        <v>2</v>
      </c>
      <c r="D13" s="5" t="s">
        <v>3</v>
      </c>
      <c r="E13" s="5" t="s">
        <v>31</v>
      </c>
    </row>
    <row r="14" spans="1:5" ht="15">
      <c r="A14" s="6" t="s">
        <v>14</v>
      </c>
      <c r="B14" s="7">
        <v>0</v>
      </c>
      <c r="C14" s="16">
        <v>2164843778.76</v>
      </c>
      <c r="D14" s="16">
        <v>2164843778.76</v>
      </c>
      <c r="E14" s="17">
        <f aca="true" t="shared" si="1" ref="E14:E25">+D14-C14-B14</f>
        <v>0</v>
      </c>
    </row>
    <row r="15" spans="1:5" ht="15">
      <c r="A15" s="10" t="s">
        <v>15</v>
      </c>
      <c r="B15" s="11">
        <v>0</v>
      </c>
      <c r="C15" s="18">
        <v>375084546.21</v>
      </c>
      <c r="D15" s="18">
        <v>375084546.21</v>
      </c>
      <c r="E15" s="19">
        <f t="shared" si="1"/>
        <v>0</v>
      </c>
    </row>
    <row r="16" spans="1:5" ht="15">
      <c r="A16" s="10" t="s">
        <v>16</v>
      </c>
      <c r="B16" s="11">
        <v>0</v>
      </c>
      <c r="C16" s="18">
        <v>723986428.8900001</v>
      </c>
      <c r="D16" s="18">
        <v>723986428.8900001</v>
      </c>
      <c r="E16" s="19">
        <f t="shared" si="1"/>
        <v>0</v>
      </c>
    </row>
    <row r="17" spans="1:5" ht="15">
      <c r="A17" s="10" t="s">
        <v>17</v>
      </c>
      <c r="B17" s="11">
        <v>0</v>
      </c>
      <c r="C17" s="18">
        <v>950000000</v>
      </c>
      <c r="D17" s="18">
        <v>950000000</v>
      </c>
      <c r="E17" s="19">
        <f t="shared" si="1"/>
        <v>0</v>
      </c>
    </row>
    <row r="18" spans="1:5" s="22" customFormat="1" ht="15">
      <c r="A18" s="20" t="s">
        <v>18</v>
      </c>
      <c r="B18" s="21">
        <v>0</v>
      </c>
      <c r="C18" s="18">
        <v>30000000</v>
      </c>
      <c r="D18" s="18">
        <v>30000000</v>
      </c>
      <c r="E18" s="19">
        <f t="shared" si="1"/>
        <v>0</v>
      </c>
    </row>
    <row r="19" spans="1:5" s="22" customFormat="1" ht="15">
      <c r="A19" s="20" t="s">
        <v>19</v>
      </c>
      <c r="B19" s="21">
        <v>0</v>
      </c>
      <c r="C19" s="18">
        <v>7336700.91</v>
      </c>
      <c r="D19" s="18">
        <v>7336700.91</v>
      </c>
      <c r="E19" s="19">
        <f t="shared" si="1"/>
        <v>0</v>
      </c>
    </row>
    <row r="20" spans="1:5" s="22" customFormat="1" ht="15">
      <c r="A20" s="20" t="s">
        <v>20</v>
      </c>
      <c r="B20" s="21">
        <v>0</v>
      </c>
      <c r="C20" s="18">
        <v>500000000</v>
      </c>
      <c r="D20" s="18">
        <v>500000000</v>
      </c>
      <c r="E20" s="19">
        <f t="shared" si="1"/>
        <v>0</v>
      </c>
    </row>
    <row r="21" spans="1:5" s="22" customFormat="1" ht="15">
      <c r="A21" s="20" t="s">
        <v>21</v>
      </c>
      <c r="B21" s="21">
        <v>0</v>
      </c>
      <c r="C21" s="18">
        <v>8000000</v>
      </c>
      <c r="D21" s="18">
        <v>8000000</v>
      </c>
      <c r="E21" s="19">
        <f t="shared" si="1"/>
        <v>0</v>
      </c>
    </row>
    <row r="22" spans="1:5" s="22" customFormat="1" ht="15">
      <c r="A22" s="20" t="s">
        <v>22</v>
      </c>
      <c r="B22" s="21">
        <v>0</v>
      </c>
      <c r="C22" s="18">
        <v>15000000</v>
      </c>
      <c r="D22" s="18">
        <v>15000000</v>
      </c>
      <c r="E22" s="19">
        <f t="shared" si="1"/>
        <v>0</v>
      </c>
    </row>
    <row r="23" spans="1:5" s="22" customFormat="1" ht="15">
      <c r="A23" s="20" t="s">
        <v>23</v>
      </c>
      <c r="B23" s="21">
        <v>0</v>
      </c>
      <c r="C23" s="18">
        <v>11000000</v>
      </c>
      <c r="D23" s="18">
        <v>11000000</v>
      </c>
      <c r="E23" s="19">
        <f t="shared" si="1"/>
        <v>0</v>
      </c>
    </row>
    <row r="24" spans="1:5" s="22" customFormat="1" ht="15">
      <c r="A24" s="20" t="s">
        <v>24</v>
      </c>
      <c r="B24" s="21">
        <v>0</v>
      </c>
      <c r="C24" s="18">
        <v>70450183.34</v>
      </c>
      <c r="D24" s="18">
        <v>70450183.34</v>
      </c>
      <c r="E24" s="19">
        <f t="shared" si="1"/>
        <v>0</v>
      </c>
    </row>
    <row r="25" spans="1:5" s="22" customFormat="1" ht="15">
      <c r="A25" s="20" t="s">
        <v>25</v>
      </c>
      <c r="B25" s="21">
        <v>0</v>
      </c>
      <c r="C25" s="23">
        <v>7000000</v>
      </c>
      <c r="D25" s="23">
        <v>7000000</v>
      </c>
      <c r="E25" s="19">
        <f t="shared" si="1"/>
        <v>0</v>
      </c>
    </row>
    <row r="26" spans="1:5" s="22" customFormat="1" ht="15.75" thickBot="1">
      <c r="A26" s="24" t="s">
        <v>32</v>
      </c>
      <c r="B26" s="25">
        <v>0</v>
      </c>
      <c r="C26" s="23">
        <v>60000000</v>
      </c>
      <c r="D26" s="23">
        <v>60000000</v>
      </c>
      <c r="E26" s="26">
        <f>+D26-C26-B26</f>
        <v>0</v>
      </c>
    </row>
    <row r="27" spans="1:5" s="22" customFormat="1" ht="34.5" customHeight="1" thickBot="1">
      <c r="A27" s="27" t="s">
        <v>26</v>
      </c>
      <c r="B27" s="28">
        <f>SUM(B14:B25)</f>
        <v>0</v>
      </c>
      <c r="C27" s="28">
        <f>SUM(C14:C26)</f>
        <v>4922701638.110001</v>
      </c>
      <c r="D27" s="28">
        <f>SUM(D14:D26)</f>
        <v>4922701638.110001</v>
      </c>
      <c r="E27" s="28">
        <f>SUM(E14:E26)</f>
        <v>0</v>
      </c>
    </row>
    <row r="28" spans="4:5" s="22" customFormat="1" ht="15.75" thickBot="1">
      <c r="D28" s="29"/>
      <c r="E28" s="29"/>
    </row>
    <row r="29" spans="1:5" s="22" customFormat="1" ht="15">
      <c r="A29" s="30" t="s">
        <v>27</v>
      </c>
      <c r="B29" s="31">
        <v>0</v>
      </c>
      <c r="C29" s="16">
        <v>200000000</v>
      </c>
      <c r="D29" s="16">
        <v>200000000</v>
      </c>
      <c r="E29" s="17">
        <f>+D29-C29-B29</f>
        <v>0</v>
      </c>
    </row>
    <row r="30" spans="1:5" s="22" customFormat="1" ht="15.75" thickBot="1">
      <c r="A30" s="32" t="s">
        <v>28</v>
      </c>
      <c r="B30" s="33">
        <v>0</v>
      </c>
      <c r="C30" s="34">
        <v>530000000</v>
      </c>
      <c r="D30" s="34">
        <v>530000000</v>
      </c>
      <c r="E30" s="35">
        <f>+D30-C30-B30</f>
        <v>0</v>
      </c>
    </row>
    <row r="31" spans="1:5" s="22" customFormat="1" ht="27.75" customHeight="1" thickBot="1">
      <c r="A31" s="27" t="s">
        <v>30</v>
      </c>
      <c r="B31" s="28"/>
      <c r="C31" s="28">
        <f>C29+C30</f>
        <v>730000000</v>
      </c>
      <c r="D31" s="28">
        <f>D29+D30</f>
        <v>730000000</v>
      </c>
      <c r="E31" s="28">
        <f>SUM(E29:E30)</f>
        <v>0</v>
      </c>
    </row>
    <row r="32" spans="1:5" s="22" customFormat="1" ht="15.75" thickBot="1">
      <c r="A32" s="36"/>
      <c r="B32" s="37"/>
      <c r="C32" s="37"/>
      <c r="D32" s="37"/>
      <c r="E32" s="37"/>
    </row>
    <row r="33" spans="1:5" s="22" customFormat="1" ht="15.75" thickBot="1">
      <c r="A33" s="38" t="s">
        <v>29</v>
      </c>
      <c r="B33" s="39">
        <f>+B27+B29+B30</f>
        <v>0</v>
      </c>
      <c r="C33" s="40">
        <f>+C27+C31</f>
        <v>5652701638.110001</v>
      </c>
      <c r="D33" s="40">
        <f>D27+D31</f>
        <v>5652701638.110001</v>
      </c>
      <c r="E33" s="41">
        <f>+E27+E29+E30</f>
        <v>0</v>
      </c>
    </row>
  </sheetData>
  <printOptions/>
  <pageMargins left="0.35433070866141736" right="0.35433070866141736" top="0.5905511811023623" bottom="0.5905511811023623" header="0.5118110236220472" footer="0.5118110236220472"/>
  <pageSetup firstPageNumber="433" useFirstPageNumber="1" horizontalDpi="300" verticalDpi="3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mfkor</cp:lastModifiedBy>
  <cp:lastPrinted>2012-08-30T12:43:30Z</cp:lastPrinted>
  <dcterms:created xsi:type="dcterms:W3CDTF">2012-07-05T13:37:41Z</dcterms:created>
  <dcterms:modified xsi:type="dcterms:W3CDTF">2012-08-30T12:43:31Z</dcterms:modified>
  <cp:category/>
  <cp:version/>
  <cp:contentType/>
  <cp:contentStatus/>
</cp:coreProperties>
</file>